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ТЭК74" sheetId="1" r:id="rId1"/>
  </sheets>
  <externalReferences>
    <externalReference r:id="rId2"/>
  </externalReferences>
  <definedNames>
    <definedName name="regionException_flag">[1]TEHSHEET!$E$2</definedName>
  </definedNames>
  <calcPr calcId="145621"/>
</workbook>
</file>

<file path=xl/calcChain.xml><?xml version="1.0" encoding="utf-8"?>
<calcChain xmlns="http://schemas.openxmlformats.org/spreadsheetml/2006/main">
  <c r="I20" i="1" l="1"/>
  <c r="J20" i="1"/>
  <c r="K20" i="1"/>
  <c r="L20" i="1"/>
  <c r="M20" i="1"/>
  <c r="N20" i="1"/>
  <c r="O20" i="1"/>
  <c r="H20" i="1"/>
  <c r="P19" i="1"/>
  <c r="I19" i="1"/>
  <c r="J19" i="1"/>
  <c r="K19" i="1"/>
  <c r="L19" i="1"/>
  <c r="M19" i="1"/>
  <c r="N19" i="1"/>
  <c r="O19" i="1"/>
  <c r="H19" i="1"/>
  <c r="I18" i="1"/>
  <c r="J18" i="1"/>
  <c r="K18" i="1"/>
  <c r="L18" i="1"/>
  <c r="M18" i="1"/>
  <c r="N18" i="1"/>
  <c r="O18" i="1"/>
  <c r="H18" i="1"/>
  <c r="I16" i="1"/>
  <c r="J16" i="1"/>
  <c r="K16" i="1"/>
  <c r="L16" i="1"/>
  <c r="M16" i="1"/>
  <c r="N16" i="1"/>
  <c r="O16" i="1"/>
  <c r="H16" i="1"/>
  <c r="P5" i="1"/>
  <c r="I5" i="1" l="1"/>
  <c r="J5" i="1"/>
  <c r="K5" i="1"/>
  <c r="L5" i="1"/>
  <c r="L14" i="1" s="1"/>
  <c r="M5" i="1"/>
  <c r="N5" i="1"/>
  <c r="O5" i="1"/>
  <c r="H5" i="1"/>
  <c r="H14" i="1" s="1"/>
  <c r="I14" i="1"/>
  <c r="J14" i="1"/>
  <c r="K14" i="1"/>
  <c r="M14" i="1"/>
  <c r="N14" i="1"/>
  <c r="O14" i="1"/>
  <c r="P15" i="1"/>
  <c r="P14" i="1"/>
  <c r="P16" i="1"/>
  <c r="P18" i="1"/>
  <c r="P20" i="1"/>
  <c r="P7" i="1"/>
  <c r="P11" i="1" l="1"/>
  <c r="P9" i="1" s="1"/>
  <c r="O9" i="1"/>
  <c r="O4" i="1" s="1"/>
  <c r="N9" i="1"/>
  <c r="M9" i="1"/>
  <c r="M4" i="1" s="1"/>
  <c r="L9" i="1"/>
  <c r="L4" i="1" s="1"/>
  <c r="K9" i="1"/>
  <c r="K4" i="1" s="1"/>
  <c r="K13" i="1" s="1"/>
  <c r="J9" i="1"/>
  <c r="J4" i="1" s="1"/>
  <c r="I9" i="1"/>
  <c r="I4" i="1" s="1"/>
  <c r="H9" i="1"/>
  <c r="H4" i="1" s="1"/>
  <c r="N4" i="1"/>
  <c r="M8" i="1" l="1"/>
  <c r="M13" i="1"/>
  <c r="O8" i="1"/>
  <c r="O13" i="1"/>
  <c r="I8" i="1"/>
  <c r="I13" i="1"/>
  <c r="I17" i="1" s="1"/>
  <c r="J8" i="1"/>
  <c r="J13" i="1"/>
  <c r="J17" i="1" s="1"/>
  <c r="N8" i="1"/>
  <c r="N13" i="1"/>
  <c r="N17" i="1" s="1"/>
  <c r="L8" i="1"/>
  <c r="L13" i="1"/>
  <c r="H8" i="1"/>
  <c r="H13" i="1"/>
  <c r="M17" i="1"/>
  <c r="H17" i="1"/>
  <c r="K8" i="1"/>
  <c r="K17" i="1"/>
  <c r="L17" i="1"/>
  <c r="O17" i="1"/>
  <c r="P4" i="1"/>
  <c r="P13" i="1" s="1"/>
  <c r="B2" i="1"/>
  <c r="C2" i="1" s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P8" i="1" l="1"/>
  <c r="P17" i="1"/>
</calcChain>
</file>

<file path=xl/sharedStrings.xml><?xml version="1.0" encoding="utf-8"?>
<sst xmlns="http://schemas.openxmlformats.org/spreadsheetml/2006/main" count="60" uniqueCount="40">
  <si>
    <t>№ п/п</t>
  </si>
  <si>
    <t>Наименование</t>
  </si>
  <si>
    <t>Ед. изм.</t>
  </si>
  <si>
    <t>План 2016 Январь</t>
  </si>
  <si>
    <t>План 2016 Февраль</t>
  </si>
  <si>
    <t>План 2016 Март</t>
  </si>
  <si>
    <t>План 2016 Апрель</t>
  </si>
  <si>
    <t>План 2016 Май</t>
  </si>
  <si>
    <t>План 2016 Июнь</t>
  </si>
  <si>
    <t>План 2016 Июль</t>
  </si>
  <si>
    <t>План 2016 Август</t>
  </si>
  <si>
    <t>План 2016 Сентябрь</t>
  </si>
  <si>
    <t>План 2016 Октябрь</t>
  </si>
  <si>
    <t>План 2016 Ноябрь</t>
  </si>
  <si>
    <t>План 2016 Декабрь</t>
  </si>
  <si>
    <t>План 2016 Год</t>
  </si>
  <si>
    <t>Электроэнергия</t>
  </si>
  <si>
    <t>Поступление в сеть</t>
  </si>
  <si>
    <t>млн.кВтч</t>
  </si>
  <si>
    <t>Потери в электрической сети, в т.ч. относимые на:</t>
  </si>
  <si>
    <t>2.1</t>
  </si>
  <si>
    <t>собственное потребление</t>
  </si>
  <si>
    <t>2.2</t>
  </si>
  <si>
    <t>передачу сторонним потребителям (субабонентам)</t>
  </si>
  <si>
    <t>Отпуск из сети (полезный отпуск ), в т.ч. для</t>
  </si>
  <si>
    <t>собственного потребления</t>
  </si>
  <si>
    <t>передачи сторонним потребителям (субабонентам)</t>
  </si>
  <si>
    <t>Мощность</t>
  </si>
  <si>
    <t>5</t>
  </si>
  <si>
    <t>МВт</t>
  </si>
  <si>
    <t>6</t>
  </si>
  <si>
    <t>6.1</t>
  </si>
  <si>
    <t>6.2</t>
  </si>
  <si>
    <t>Отпуск из сети (полезный отпуск), в т.ч. для</t>
  </si>
  <si>
    <t>Относительные потери</t>
  </si>
  <si>
    <t>%</t>
  </si>
  <si>
    <t>4.1</t>
  </si>
  <si>
    <t>4.2</t>
  </si>
  <si>
    <t>8.1</t>
  </si>
  <si>
    <t>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</si>
</sst>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 indent="1"/>
    </xf>
    <xf numFmtId="0" fontId="2" fillId="0" borderId="1" xfId="1" applyFont="1" applyBorder="1" applyAlignment="1" applyProtection="1">
      <alignment vertical="center" wrapText="1"/>
    </xf>
    <xf numFmtId="0" fontId="2" fillId="0" borderId="1" xfId="1" applyFont="1" applyBorder="1" applyAlignment="1" applyProtection="1">
      <alignment horizontal="left" vertical="center" wrapText="1" indent="1"/>
    </xf>
    <xf numFmtId="0" fontId="4" fillId="2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2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164" fontId="0" fillId="0" borderId="0" xfId="0" applyNumberFormat="1"/>
    <xf numFmtId="0" fontId="2" fillId="0" borderId="1" xfId="1" applyFont="1" applyBorder="1" applyAlignment="1" applyProtection="1">
      <alignment horizontal="center" vertical="center"/>
    </xf>
    <xf numFmtId="2" fontId="0" fillId="0" borderId="1" xfId="0" applyNumberFormat="1" applyBorder="1"/>
    <xf numFmtId="165" fontId="0" fillId="0" borderId="0" xfId="0" applyNumberFormat="1"/>
  </cellXfs>
  <cellStyles count="3">
    <cellStyle name="Обычный" xfId="0" builtinId="0"/>
    <cellStyle name="Обычный_FORM3.1" xfId="1"/>
    <cellStyle name="Обычный_Форма 4 Станция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sk74.ru/Users/&#1045;&#1083;&#1077;&#1085;&#1072;/Desktop/&#1055;&#1077;&#1090;&#1091;&#1093;&#1086;&#1074;&#1072;/&#1090;&#1072;&#1073;&#1083;&#1080;&#1094;&#1099;%20&#1076;&#1083;&#1103;%20&#1090;&#1072;&#1088;&#1080;&#1092;&#1072;/&#1050;%20&#1090;&#1072;&#1088;&#1080;&#1092;&#1085;&#1086;&#1084;&#1091;%20&#1076;&#1077;&#1083;&#1091;%202016/FORM3.1.2016(v1.0.1)%20&#1089;%20&#1080;&#1079;&#1084;.%20&#1085;&#1072;%20201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workbookViewId="0">
      <selection activeCell="C25" sqref="C25"/>
    </sheetView>
  </sheetViews>
  <sheetFormatPr defaultRowHeight="15" x14ac:dyDescent="0.25"/>
  <cols>
    <col min="2" max="2" width="28" customWidth="1"/>
    <col min="4" max="4" width="8.140625" customWidth="1"/>
    <col min="15" max="15" width="8.42578125" customWidth="1"/>
    <col min="16" max="16" width="7.85546875" customWidth="1"/>
  </cols>
  <sheetData>
    <row r="1" spans="1:17" ht="33.75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7" x14ac:dyDescent="0.25">
      <c r="A2" s="13">
        <v>1</v>
      </c>
      <c r="B2" s="14">
        <f>A2+1</f>
        <v>2</v>
      </c>
      <c r="C2" s="14">
        <f t="shared" ref="C2:P2" si="0">B2+1</f>
        <v>3</v>
      </c>
      <c r="D2" s="14">
        <f t="shared" si="0"/>
        <v>4</v>
      </c>
      <c r="E2" s="14">
        <f t="shared" si="0"/>
        <v>5</v>
      </c>
      <c r="F2" s="14">
        <f t="shared" si="0"/>
        <v>6</v>
      </c>
      <c r="G2" s="14">
        <f t="shared" si="0"/>
        <v>7</v>
      </c>
      <c r="H2" s="14">
        <f t="shared" si="0"/>
        <v>8</v>
      </c>
      <c r="I2" s="14">
        <f t="shared" si="0"/>
        <v>9</v>
      </c>
      <c r="J2" s="14">
        <f t="shared" si="0"/>
        <v>10</v>
      </c>
      <c r="K2" s="14">
        <f t="shared" si="0"/>
        <v>11</v>
      </c>
      <c r="L2" s="14">
        <f t="shared" si="0"/>
        <v>12</v>
      </c>
      <c r="M2" s="14">
        <f t="shared" si="0"/>
        <v>13</v>
      </c>
      <c r="N2" s="14">
        <f t="shared" si="0"/>
        <v>14</v>
      </c>
      <c r="O2" s="14">
        <f t="shared" si="0"/>
        <v>15</v>
      </c>
      <c r="P2" s="14">
        <f t="shared" si="0"/>
        <v>16</v>
      </c>
    </row>
    <row r="3" spans="1:17" ht="12.75" customHeight="1" x14ac:dyDescent="0.25">
      <c r="A3" s="5"/>
      <c r="B3" s="5" t="s">
        <v>16</v>
      </c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24.95" customHeight="1" x14ac:dyDescent="0.25">
      <c r="A4" s="7">
        <v>1</v>
      </c>
      <c r="B4" s="8" t="s">
        <v>17</v>
      </c>
      <c r="C4" s="7" t="s">
        <v>18</v>
      </c>
      <c r="D4" s="16">
        <v>0</v>
      </c>
      <c r="E4" s="16">
        <v>0</v>
      </c>
      <c r="F4" s="16">
        <v>0</v>
      </c>
      <c r="G4" s="16">
        <v>0</v>
      </c>
      <c r="H4" s="16">
        <f t="shared" ref="H4:O4" si="1">H5+H9</f>
        <v>0.79465999999999992</v>
      </c>
      <c r="I4" s="16">
        <f t="shared" si="1"/>
        <v>1.7099</v>
      </c>
      <c r="J4" s="16">
        <f t="shared" si="1"/>
        <v>1.7099</v>
      </c>
      <c r="K4" s="16">
        <f t="shared" si="1"/>
        <v>1.7099</v>
      </c>
      <c r="L4" s="16">
        <f t="shared" si="1"/>
        <v>1.7099</v>
      </c>
      <c r="M4" s="16">
        <f t="shared" si="1"/>
        <v>1.7099</v>
      </c>
      <c r="N4" s="16">
        <f t="shared" si="1"/>
        <v>1.7099</v>
      </c>
      <c r="O4" s="16">
        <f t="shared" si="1"/>
        <v>1.7099</v>
      </c>
      <c r="P4" s="16">
        <f>P5+P9</f>
        <v>12.763960000000001</v>
      </c>
    </row>
    <row r="5" spans="1:17" ht="24.95" customHeight="1" x14ac:dyDescent="0.25">
      <c r="A5" s="7">
        <v>2</v>
      </c>
      <c r="B5" s="8" t="s">
        <v>19</v>
      </c>
      <c r="C5" s="7" t="s">
        <v>18</v>
      </c>
      <c r="D5" s="16">
        <v>0</v>
      </c>
      <c r="E5" s="16">
        <v>0</v>
      </c>
      <c r="F5" s="16">
        <v>0</v>
      </c>
      <c r="G5" s="16">
        <v>0</v>
      </c>
      <c r="H5" s="4">
        <f>H6+H7</f>
        <v>6.7460000000000006E-2</v>
      </c>
      <c r="I5" s="4">
        <f t="shared" ref="I5:O5" si="2">I6+I7</f>
        <v>0.13850000000000001</v>
      </c>
      <c r="J5" s="4">
        <f t="shared" si="2"/>
        <v>0.13850000000000001</v>
      </c>
      <c r="K5" s="4">
        <f t="shared" si="2"/>
        <v>0.13850000000000001</v>
      </c>
      <c r="L5" s="4">
        <f t="shared" si="2"/>
        <v>0.13850000000000001</v>
      </c>
      <c r="M5" s="4">
        <f t="shared" si="2"/>
        <v>0.13850000000000001</v>
      </c>
      <c r="N5" s="4">
        <f t="shared" si="2"/>
        <v>0.13850000000000001</v>
      </c>
      <c r="O5" s="4">
        <f t="shared" si="2"/>
        <v>0.13850000000000001</v>
      </c>
      <c r="P5" s="4">
        <f>SUM(H5:O5)</f>
        <v>1.0369600000000003</v>
      </c>
    </row>
    <row r="6" spans="1:17" ht="24.95" customHeight="1" x14ac:dyDescent="0.25">
      <c r="A6" s="7" t="s">
        <v>20</v>
      </c>
      <c r="B6" s="9" t="s">
        <v>21</v>
      </c>
      <c r="C6" s="7" t="s">
        <v>18</v>
      </c>
      <c r="D6" s="16">
        <v>0</v>
      </c>
      <c r="E6" s="16">
        <v>0</v>
      </c>
      <c r="F6" s="16">
        <v>0</v>
      </c>
      <c r="G6" s="16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</row>
    <row r="7" spans="1:17" ht="24.95" customHeight="1" x14ac:dyDescent="0.25">
      <c r="A7" s="7" t="s">
        <v>22</v>
      </c>
      <c r="B7" s="9" t="s">
        <v>23</v>
      </c>
      <c r="C7" s="7" t="s">
        <v>18</v>
      </c>
      <c r="D7" s="16">
        <v>0</v>
      </c>
      <c r="E7" s="16">
        <v>0</v>
      </c>
      <c r="F7" s="16">
        <v>0</v>
      </c>
      <c r="G7" s="16">
        <v>0</v>
      </c>
      <c r="H7" s="4">
        <v>6.7460000000000006E-2</v>
      </c>
      <c r="I7" s="4">
        <v>0.13850000000000001</v>
      </c>
      <c r="J7" s="4">
        <v>0.13850000000000001</v>
      </c>
      <c r="K7" s="4">
        <v>0.13850000000000001</v>
      </c>
      <c r="L7" s="4">
        <v>0.13850000000000001</v>
      </c>
      <c r="M7" s="4">
        <v>0.13850000000000001</v>
      </c>
      <c r="N7" s="4">
        <v>0.13850000000000001</v>
      </c>
      <c r="O7" s="4">
        <v>0.13850000000000001</v>
      </c>
      <c r="P7" s="4">
        <f>SUM(H7:O7)</f>
        <v>1.0369600000000003</v>
      </c>
    </row>
    <row r="8" spans="1:17" ht="24.95" customHeight="1" x14ac:dyDescent="0.25">
      <c r="A8" s="7">
        <v>3</v>
      </c>
      <c r="B8" s="10" t="s">
        <v>34</v>
      </c>
      <c r="C8" s="18" t="s">
        <v>35</v>
      </c>
      <c r="D8" s="16">
        <v>0</v>
      </c>
      <c r="E8" s="16">
        <v>0</v>
      </c>
      <c r="F8" s="16">
        <v>0</v>
      </c>
      <c r="G8" s="16">
        <v>0</v>
      </c>
      <c r="H8" s="19">
        <f t="shared" ref="H8:P8" si="3">H5*100/H4</f>
        <v>8.4891651775602153</v>
      </c>
      <c r="I8" s="19">
        <f t="shared" si="3"/>
        <v>8.0998888823907844</v>
      </c>
      <c r="J8" s="19">
        <f t="shared" si="3"/>
        <v>8.0998888823907844</v>
      </c>
      <c r="K8" s="19">
        <f t="shared" si="3"/>
        <v>8.0998888823907844</v>
      </c>
      <c r="L8" s="19">
        <f t="shared" si="3"/>
        <v>8.0998888823907844</v>
      </c>
      <c r="M8" s="19">
        <f t="shared" si="3"/>
        <v>8.0998888823907844</v>
      </c>
      <c r="N8" s="19">
        <f t="shared" si="3"/>
        <v>8.0998888823907844</v>
      </c>
      <c r="O8" s="19">
        <f t="shared" si="3"/>
        <v>8.0998888823907844</v>
      </c>
      <c r="P8" s="19">
        <f t="shared" si="3"/>
        <v>8.1241244880115584</v>
      </c>
    </row>
    <row r="9" spans="1:17" ht="24.95" customHeight="1" x14ac:dyDescent="0.25">
      <c r="A9" s="7">
        <v>4</v>
      </c>
      <c r="B9" s="10" t="s">
        <v>24</v>
      </c>
      <c r="C9" s="7" t="s">
        <v>18</v>
      </c>
      <c r="D9" s="16">
        <v>0</v>
      </c>
      <c r="E9" s="16">
        <v>0</v>
      </c>
      <c r="F9" s="16">
        <v>0</v>
      </c>
      <c r="G9" s="16">
        <v>0</v>
      </c>
      <c r="H9" s="16">
        <f t="shared" ref="H9:O9" si="4">H10+H11</f>
        <v>0.72719999999999996</v>
      </c>
      <c r="I9" s="16">
        <f t="shared" si="4"/>
        <v>1.5713999999999999</v>
      </c>
      <c r="J9" s="16">
        <f t="shared" si="4"/>
        <v>1.5713999999999999</v>
      </c>
      <c r="K9" s="16">
        <f t="shared" si="4"/>
        <v>1.5713999999999999</v>
      </c>
      <c r="L9" s="16">
        <f t="shared" si="4"/>
        <v>1.5713999999999999</v>
      </c>
      <c r="M9" s="16">
        <f t="shared" si="4"/>
        <v>1.5713999999999999</v>
      </c>
      <c r="N9" s="16">
        <f t="shared" si="4"/>
        <v>1.5713999999999999</v>
      </c>
      <c r="O9" s="16">
        <f t="shared" si="4"/>
        <v>1.5713999999999999</v>
      </c>
      <c r="P9" s="16">
        <f>P10+P11</f>
        <v>11.727</v>
      </c>
      <c r="Q9" s="20"/>
    </row>
    <row r="10" spans="1:17" ht="24.95" customHeight="1" x14ac:dyDescent="0.25">
      <c r="A10" s="15" t="s">
        <v>36</v>
      </c>
      <c r="B10" s="11" t="s">
        <v>25</v>
      </c>
      <c r="C10" s="7" t="s">
        <v>18</v>
      </c>
      <c r="D10" s="16">
        <v>0</v>
      </c>
      <c r="E10" s="16">
        <v>0</v>
      </c>
      <c r="F10" s="16">
        <v>0</v>
      </c>
      <c r="G10" s="16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7" ht="24.95" customHeight="1" x14ac:dyDescent="0.25">
      <c r="A11" s="15" t="s">
        <v>37</v>
      </c>
      <c r="B11" s="11" t="s">
        <v>26</v>
      </c>
      <c r="C11" s="7" t="s">
        <v>18</v>
      </c>
      <c r="D11" s="16">
        <v>0</v>
      </c>
      <c r="E11" s="16">
        <v>0</v>
      </c>
      <c r="F11" s="16">
        <v>0</v>
      </c>
      <c r="G11" s="16">
        <v>0</v>
      </c>
      <c r="H11" s="16">
        <v>0.72719999999999996</v>
      </c>
      <c r="I11" s="16">
        <v>1.5713999999999999</v>
      </c>
      <c r="J11" s="16">
        <v>1.5713999999999999</v>
      </c>
      <c r="K11" s="16">
        <v>1.5713999999999999</v>
      </c>
      <c r="L11" s="16">
        <v>1.5713999999999999</v>
      </c>
      <c r="M11" s="16">
        <v>1.5713999999999999</v>
      </c>
      <c r="N11" s="16">
        <v>1.5713999999999999</v>
      </c>
      <c r="O11" s="16">
        <v>1.5713999999999999</v>
      </c>
      <c r="P11" s="16">
        <f>SUM(D11:O11)</f>
        <v>11.727</v>
      </c>
      <c r="Q11" s="17"/>
    </row>
    <row r="12" spans="1:17" ht="13.5" customHeight="1" x14ac:dyDescent="0.25">
      <c r="A12" s="5"/>
      <c r="B12" s="5" t="s">
        <v>27</v>
      </c>
      <c r="C12" s="1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7" ht="24.95" customHeight="1" x14ac:dyDescent="0.25">
      <c r="A13" s="7" t="s">
        <v>28</v>
      </c>
      <c r="B13" s="8" t="s">
        <v>17</v>
      </c>
      <c r="C13" s="7" t="s">
        <v>29</v>
      </c>
      <c r="D13" s="16">
        <v>0</v>
      </c>
      <c r="E13" s="16">
        <v>0</v>
      </c>
      <c r="F13" s="16">
        <v>0</v>
      </c>
      <c r="G13" s="16">
        <v>0</v>
      </c>
      <c r="H13" s="16">
        <f>H4*1000/515</f>
        <v>1.5430291262135922</v>
      </c>
      <c r="I13" s="16">
        <f>I4*1000/515</f>
        <v>3.3201941747572814</v>
      </c>
      <c r="J13" s="16">
        <f t="shared" ref="J13:O13" si="5">J4*1000/515</f>
        <v>3.3201941747572814</v>
      </c>
      <c r="K13" s="16">
        <f t="shared" si="5"/>
        <v>3.3201941747572814</v>
      </c>
      <c r="L13" s="16">
        <f t="shared" si="5"/>
        <v>3.3201941747572814</v>
      </c>
      <c r="M13" s="16">
        <f t="shared" si="5"/>
        <v>3.3201941747572814</v>
      </c>
      <c r="N13" s="16">
        <f t="shared" si="5"/>
        <v>3.3201941747572814</v>
      </c>
      <c r="O13" s="16">
        <f t="shared" si="5"/>
        <v>3.3201941747572814</v>
      </c>
      <c r="P13" s="16">
        <f>P4*1000/6190</f>
        <v>2.0620290791599354</v>
      </c>
    </row>
    <row r="14" spans="1:17" ht="24.95" customHeight="1" x14ac:dyDescent="0.25">
      <c r="A14" s="7" t="s">
        <v>30</v>
      </c>
      <c r="B14" s="8" t="s">
        <v>19</v>
      </c>
      <c r="C14" s="7" t="s">
        <v>29</v>
      </c>
      <c r="D14" s="16">
        <v>0</v>
      </c>
      <c r="E14" s="16">
        <v>0</v>
      </c>
      <c r="F14" s="16">
        <v>0</v>
      </c>
      <c r="G14" s="16">
        <v>0</v>
      </c>
      <c r="H14" s="16">
        <f>H5*1000/515</f>
        <v>0.13099029126213593</v>
      </c>
      <c r="I14" s="16">
        <f t="shared" ref="I14:O14" si="6">I5*1000/515</f>
        <v>0.26893203883495148</v>
      </c>
      <c r="J14" s="16">
        <f t="shared" si="6"/>
        <v>0.26893203883495148</v>
      </c>
      <c r="K14" s="16">
        <f t="shared" si="6"/>
        <v>0.26893203883495148</v>
      </c>
      <c r="L14" s="16">
        <f t="shared" si="6"/>
        <v>0.26893203883495148</v>
      </c>
      <c r="M14" s="16">
        <f t="shared" si="6"/>
        <v>0.26893203883495148</v>
      </c>
      <c r="N14" s="16">
        <f t="shared" si="6"/>
        <v>0.26893203883495148</v>
      </c>
      <c r="O14" s="16">
        <f t="shared" si="6"/>
        <v>0.26893203883495148</v>
      </c>
      <c r="P14" s="16">
        <f>P5*1000/6190</f>
        <v>0.16752180936995159</v>
      </c>
    </row>
    <row r="15" spans="1:17" ht="24.95" customHeight="1" x14ac:dyDescent="0.25">
      <c r="A15" s="7" t="s">
        <v>31</v>
      </c>
      <c r="B15" s="9" t="s">
        <v>21</v>
      </c>
      <c r="C15" s="7" t="s">
        <v>29</v>
      </c>
      <c r="D15" s="16">
        <v>0</v>
      </c>
      <c r="E15" s="16">
        <v>0</v>
      </c>
      <c r="F15" s="16">
        <v>0</v>
      </c>
      <c r="G15" s="16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16">
        <f>P6*1000/6190</f>
        <v>0</v>
      </c>
    </row>
    <row r="16" spans="1:17" ht="24.95" customHeight="1" x14ac:dyDescent="0.25">
      <c r="A16" s="7" t="s">
        <v>32</v>
      </c>
      <c r="B16" s="9" t="s">
        <v>23</v>
      </c>
      <c r="C16" s="7" t="s">
        <v>29</v>
      </c>
      <c r="D16" s="16">
        <v>0</v>
      </c>
      <c r="E16" s="16">
        <v>0</v>
      </c>
      <c r="F16" s="16">
        <v>0</v>
      </c>
      <c r="G16" s="16">
        <v>0</v>
      </c>
      <c r="H16" s="16">
        <f>H7*1000/515</f>
        <v>0.13099029126213593</v>
      </c>
      <c r="I16" s="16">
        <f t="shared" ref="I16:O16" si="7">I7*1000/515</f>
        <v>0.26893203883495148</v>
      </c>
      <c r="J16" s="16">
        <f t="shared" si="7"/>
        <v>0.26893203883495148</v>
      </c>
      <c r="K16" s="16">
        <f t="shared" si="7"/>
        <v>0.26893203883495148</v>
      </c>
      <c r="L16" s="16">
        <f t="shared" si="7"/>
        <v>0.26893203883495148</v>
      </c>
      <c r="M16" s="16">
        <f t="shared" si="7"/>
        <v>0.26893203883495148</v>
      </c>
      <c r="N16" s="16">
        <f t="shared" si="7"/>
        <v>0.26893203883495148</v>
      </c>
      <c r="O16" s="16">
        <f t="shared" si="7"/>
        <v>0.26893203883495148</v>
      </c>
      <c r="P16" s="16">
        <f>P7*1000/6190</f>
        <v>0.16752180936995159</v>
      </c>
    </row>
    <row r="17" spans="1:16" ht="24.95" customHeight="1" x14ac:dyDescent="0.25">
      <c r="A17" s="7">
        <v>7</v>
      </c>
      <c r="B17" s="10" t="s">
        <v>34</v>
      </c>
      <c r="C17" s="18" t="s">
        <v>35</v>
      </c>
      <c r="D17" s="16">
        <v>0</v>
      </c>
      <c r="E17" s="16">
        <v>0</v>
      </c>
      <c r="F17" s="16">
        <v>0</v>
      </c>
      <c r="G17" s="16">
        <v>0</v>
      </c>
      <c r="H17" s="19">
        <f t="shared" ref="H17:P17" si="8">H14*100/H13</f>
        <v>8.4891651775602153</v>
      </c>
      <c r="I17" s="19">
        <f t="shared" si="8"/>
        <v>8.0998888823907844</v>
      </c>
      <c r="J17" s="19">
        <f t="shared" si="8"/>
        <v>8.0998888823907844</v>
      </c>
      <c r="K17" s="19">
        <f t="shared" si="8"/>
        <v>8.0998888823907844</v>
      </c>
      <c r="L17" s="19">
        <f t="shared" si="8"/>
        <v>8.0998888823907844</v>
      </c>
      <c r="M17" s="19">
        <f t="shared" si="8"/>
        <v>8.0998888823907844</v>
      </c>
      <c r="N17" s="19">
        <f t="shared" si="8"/>
        <v>8.0998888823907844</v>
      </c>
      <c r="O17" s="19">
        <f t="shared" si="8"/>
        <v>8.0998888823907844</v>
      </c>
      <c r="P17" s="19">
        <f t="shared" si="8"/>
        <v>8.1241244880115602</v>
      </c>
    </row>
    <row r="18" spans="1:16" ht="24.95" customHeight="1" x14ac:dyDescent="0.25">
      <c r="A18" s="7">
        <v>8</v>
      </c>
      <c r="B18" s="10" t="s">
        <v>33</v>
      </c>
      <c r="C18" s="7" t="s">
        <v>29</v>
      </c>
      <c r="D18" s="16">
        <v>0</v>
      </c>
      <c r="E18" s="16">
        <v>0</v>
      </c>
      <c r="F18" s="16">
        <v>0</v>
      </c>
      <c r="G18" s="16">
        <v>0</v>
      </c>
      <c r="H18" s="16">
        <f>H9*1000/515</f>
        <v>1.4120388349514561</v>
      </c>
      <c r="I18" s="16">
        <f t="shared" ref="I18:O18" si="9">I9*1000/515</f>
        <v>3.0512621359223298</v>
      </c>
      <c r="J18" s="16">
        <f t="shared" si="9"/>
        <v>3.0512621359223298</v>
      </c>
      <c r="K18" s="16">
        <f t="shared" si="9"/>
        <v>3.0512621359223298</v>
      </c>
      <c r="L18" s="16">
        <f t="shared" si="9"/>
        <v>3.0512621359223298</v>
      </c>
      <c r="M18" s="16">
        <f t="shared" si="9"/>
        <v>3.0512621359223298</v>
      </c>
      <c r="N18" s="16">
        <f t="shared" si="9"/>
        <v>3.0512621359223298</v>
      </c>
      <c r="O18" s="16">
        <f t="shared" si="9"/>
        <v>3.0512621359223298</v>
      </c>
      <c r="P18" s="16">
        <f>P9*1000/6190</f>
        <v>1.8945072697899838</v>
      </c>
    </row>
    <row r="19" spans="1:16" ht="24.95" customHeight="1" x14ac:dyDescent="0.25">
      <c r="A19" s="15" t="s">
        <v>38</v>
      </c>
      <c r="B19" s="11" t="s">
        <v>25</v>
      </c>
      <c r="C19" s="7" t="s">
        <v>29</v>
      </c>
      <c r="D19" s="16">
        <v>0</v>
      </c>
      <c r="E19" s="16">
        <v>0</v>
      </c>
      <c r="F19" s="16">
        <v>0</v>
      </c>
      <c r="G19" s="16">
        <v>0</v>
      </c>
      <c r="H19" s="4">
        <f>H10*1000/515</f>
        <v>0</v>
      </c>
      <c r="I19" s="4">
        <f t="shared" ref="I19:O19" si="10">I10*1000/515</f>
        <v>0</v>
      </c>
      <c r="J19" s="4">
        <f t="shared" si="10"/>
        <v>0</v>
      </c>
      <c r="K19" s="4">
        <f t="shared" si="10"/>
        <v>0</v>
      </c>
      <c r="L19" s="4">
        <f t="shared" si="10"/>
        <v>0</v>
      </c>
      <c r="M19" s="4">
        <f t="shared" si="10"/>
        <v>0</v>
      </c>
      <c r="N19" s="4">
        <f t="shared" si="10"/>
        <v>0</v>
      </c>
      <c r="O19" s="4">
        <f t="shared" si="10"/>
        <v>0</v>
      </c>
      <c r="P19" s="4">
        <f>P10*1000/6190</f>
        <v>0</v>
      </c>
    </row>
    <row r="20" spans="1:16" ht="24.95" customHeight="1" x14ac:dyDescent="0.25">
      <c r="A20" s="15" t="s">
        <v>39</v>
      </c>
      <c r="B20" s="11" t="s">
        <v>26</v>
      </c>
      <c r="C20" s="7" t="s">
        <v>29</v>
      </c>
      <c r="D20" s="16">
        <v>0</v>
      </c>
      <c r="E20" s="16">
        <v>0</v>
      </c>
      <c r="F20" s="16">
        <v>0</v>
      </c>
      <c r="G20" s="16">
        <v>0</v>
      </c>
      <c r="H20" s="16">
        <f>H11*1000/515</f>
        <v>1.4120388349514561</v>
      </c>
      <c r="I20" s="16">
        <f t="shared" ref="I20:O20" si="11">I11*1000/515</f>
        <v>3.0512621359223298</v>
      </c>
      <c r="J20" s="16">
        <f t="shared" si="11"/>
        <v>3.0512621359223298</v>
      </c>
      <c r="K20" s="16">
        <f t="shared" si="11"/>
        <v>3.0512621359223298</v>
      </c>
      <c r="L20" s="16">
        <f t="shared" si="11"/>
        <v>3.0512621359223298</v>
      </c>
      <c r="M20" s="16">
        <f t="shared" si="11"/>
        <v>3.0512621359223298</v>
      </c>
      <c r="N20" s="16">
        <f t="shared" si="11"/>
        <v>3.0512621359223298</v>
      </c>
      <c r="O20" s="16">
        <f t="shared" si="11"/>
        <v>3.0512621359223298</v>
      </c>
      <c r="P20" s="16">
        <f>P11*1000/6190</f>
        <v>1.8945072697899838</v>
      </c>
    </row>
  </sheetData>
  <pageMargins left="0.7" right="0.7" top="0.75" bottom="0.75" header="0.3" footer="0.3"/>
  <pageSetup paperSize="9" scale="7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АТЭК74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2017-02-21T04:42:19Z</dcterms:modified>
</cp:coreProperties>
</file>